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290" windowHeight="8180" activeTab="0"/>
  </bookViews>
  <sheets>
    <sheet name="平时成绩记分册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平时成绩记分册">'平时成绩记分册'!$A$8:$N$24</definedName>
  </definedNames>
  <calcPr fullCalcOnLoad="1"/>
</workbook>
</file>

<file path=xl/sharedStrings.xml><?xml version="1.0" encoding="utf-8"?>
<sst xmlns="http://schemas.openxmlformats.org/spreadsheetml/2006/main" count="215" uniqueCount="88">
  <si>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</si>
  <si>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</si>
  <si>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</si>
  <si>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</si>
  <si>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</si>
  <si>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</si>
  <si>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</si>
  <si>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</si>
  <si>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</si>
  <si>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</si>
  <si>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</si>
  <si>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</si>
  <si>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</si>
  <si>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</si>
  <si>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</si>
  <si>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</si>
  <si>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r>
      <rPr>
        <sz val="11"/>
        <color indexed="8"/>
        <rFont val="宋体"/>
        <family val="0"/>
      </rPr>
      <t>序号</t>
    </r>
  </si>
  <si>
    <r>
      <rPr>
        <sz val="11"/>
        <color indexed="8"/>
        <rFont val="宋体"/>
        <family val="0"/>
      </rPr>
      <t>学号</t>
    </r>
  </si>
  <si>
    <r>
      <rPr>
        <sz val="11"/>
        <color indexed="8"/>
        <rFont val="宋体"/>
        <family val="0"/>
      </rPr>
      <t>姓名</t>
    </r>
  </si>
  <si>
    <r>
      <rPr>
        <sz val="11"/>
        <color indexed="8"/>
        <rFont val="宋体"/>
        <family val="0"/>
      </rPr>
      <t>学院</t>
    </r>
  </si>
  <si>
    <t>土木工程系</t>
  </si>
  <si>
    <r>
      <t>A = 95; A- = B+ = 90; B = 85; …. Q = "</t>
    </r>
    <r>
      <rPr>
        <sz val="11"/>
        <color indexed="8"/>
        <rFont val="宋体"/>
        <family val="0"/>
      </rPr>
      <t>缺交</t>
    </r>
    <r>
      <rPr>
        <sz val="11"/>
        <color indexed="8"/>
        <rFont val="Times New Roman"/>
        <family val="1"/>
      </rPr>
      <t>"</t>
    </r>
    <r>
      <rPr>
        <sz val="11"/>
        <color indexed="8"/>
        <rFont val="Times New Roman"/>
        <family val="1"/>
      </rPr>
      <t xml:space="preserve"> = 0</t>
    </r>
  </si>
  <si>
    <r>
      <rPr>
        <sz val="11"/>
        <color indexed="8"/>
        <rFont val="宋体"/>
        <family val="0"/>
      </rPr>
      <t>平时作业</t>
    </r>
  </si>
  <si>
    <t>平时</t>
  </si>
  <si>
    <t>考试</t>
  </si>
  <si>
    <t>总评</t>
  </si>
  <si>
    <t>成绩</t>
  </si>
  <si>
    <r>
      <rPr>
        <b/>
        <sz val="18"/>
        <color indexed="30"/>
        <rFont val="宋体"/>
        <family val="0"/>
      </rPr>
      <t>《土木工程应用程序设计</t>
    </r>
    <r>
      <rPr>
        <b/>
        <sz val="18"/>
        <color indexed="30"/>
        <rFont val="Times New Roman"/>
        <family val="1"/>
      </rPr>
      <t>2018</t>
    </r>
    <r>
      <rPr>
        <b/>
        <sz val="18"/>
        <color indexed="30"/>
        <rFont val="宋体"/>
        <family val="0"/>
      </rPr>
      <t>》平时成绩记分册</t>
    </r>
  </si>
  <si>
    <t>13122051</t>
  </si>
  <si>
    <t>程翔</t>
  </si>
  <si>
    <t>15120801</t>
  </si>
  <si>
    <t>余育杰</t>
  </si>
  <si>
    <t>15120881</t>
  </si>
  <si>
    <t>戴旖</t>
  </si>
  <si>
    <t>15121328</t>
  </si>
  <si>
    <t>翟瑞</t>
  </si>
  <si>
    <t>符晗</t>
  </si>
  <si>
    <t>15121980</t>
  </si>
  <si>
    <t>吴涵</t>
  </si>
  <si>
    <t>15122439</t>
  </si>
  <si>
    <t>陆俊宇</t>
  </si>
  <si>
    <t>15122444</t>
  </si>
  <si>
    <t>靳福杰</t>
  </si>
  <si>
    <t>15122492</t>
  </si>
  <si>
    <t>董淦</t>
  </si>
  <si>
    <t>15122653</t>
  </si>
  <si>
    <t>杨珏</t>
  </si>
  <si>
    <t>15122700</t>
  </si>
  <si>
    <t>黄子垚</t>
  </si>
  <si>
    <t>15122951</t>
  </si>
  <si>
    <t>沈亦凡</t>
  </si>
  <si>
    <t>16121652</t>
  </si>
  <si>
    <t>陈沁园</t>
  </si>
  <si>
    <t>16122593</t>
  </si>
  <si>
    <t>许嫣然</t>
  </si>
  <si>
    <t>B</t>
  </si>
  <si>
    <t>A</t>
  </si>
  <si>
    <r>
      <t>F</t>
    </r>
    <r>
      <rPr>
        <sz val="11"/>
        <color indexed="8"/>
        <rFont val="Times New Roman"/>
        <family val="1"/>
      </rPr>
      <t>50</t>
    </r>
  </si>
  <si>
    <r>
      <t>A</t>
    </r>
    <r>
      <rPr>
        <sz val="11"/>
        <color indexed="8"/>
        <rFont val="Times New Roman"/>
        <family val="1"/>
      </rPr>
      <t>-</t>
    </r>
  </si>
  <si>
    <t>Q</t>
  </si>
  <si>
    <t>A-</t>
  </si>
  <si>
    <t>C</t>
  </si>
  <si>
    <t>B</t>
  </si>
  <si>
    <t>A</t>
  </si>
  <si>
    <t>F30</t>
  </si>
  <si>
    <t>F50</t>
  </si>
  <si>
    <t>B-</t>
  </si>
  <si>
    <t>D</t>
  </si>
  <si>
    <t>乱码</t>
  </si>
  <si>
    <t>A</t>
  </si>
  <si>
    <t>D</t>
  </si>
  <si>
    <r>
      <t>B</t>
    </r>
    <r>
      <rPr>
        <sz val="11"/>
        <color indexed="8"/>
        <rFont val="Times New Roman"/>
        <family val="1"/>
      </rPr>
      <t>-</t>
    </r>
  </si>
  <si>
    <t>D</t>
  </si>
  <si>
    <t>A</t>
  </si>
  <si>
    <t>D</t>
  </si>
  <si>
    <r>
      <t>C</t>
    </r>
    <r>
      <rPr>
        <sz val="11"/>
        <color indexed="8"/>
        <rFont val="Times New Roman"/>
        <family val="1"/>
      </rPr>
      <t>-</t>
    </r>
  </si>
  <si>
    <t>退选</t>
  </si>
  <si>
    <t>18466132，土木工程应用程序设计，徐金明(10006131)</t>
  </si>
  <si>
    <t>上课地点：（一3-4/研究生楼109）,（三10-13上机/D413）。答疑地点：土木楼425</t>
  </si>
  <si>
    <t>平时成绩计算过程</t>
  </si>
  <si>
    <t>考试成绩计算过程</t>
  </si>
  <si>
    <t>缺考</t>
  </si>
  <si>
    <t>邵启元</t>
  </si>
  <si>
    <t>8-1</t>
  </si>
  <si>
    <t>8-2</t>
  </si>
  <si>
    <t>缺  考</t>
  </si>
  <si>
    <t>退  选</t>
  </si>
  <si>
    <t>吴星宇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</si>
</sst>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7"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Times New Roman"/>
      <family val="1"/>
    </font>
    <font>
      <b/>
      <sz val="18"/>
      <color indexed="30"/>
      <name val="Times New Roman"/>
      <family val="1"/>
    </font>
    <font>
      <b/>
      <sz val="18"/>
      <color indexed="3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9"/>
      <color indexed="23"/>
      <name val="Arial"/>
      <family val="2"/>
    </font>
    <font>
      <sz val="11"/>
      <color indexed="55"/>
      <name val="宋体"/>
      <family val="0"/>
    </font>
    <font>
      <sz val="12"/>
      <color indexed="8"/>
      <name val="宋体"/>
      <family val="0"/>
    </font>
    <font>
      <sz val="10.5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184" fontId="2" fillId="25" borderId="10" xfId="0" applyNumberFormat="1" applyFont="1" applyFill="1" applyBorder="1" applyAlignment="1">
      <alignment horizontal="center" vertical="center"/>
    </xf>
    <xf numFmtId="184" fontId="2" fillId="25" borderId="15" xfId="0" applyNumberFormat="1" applyFont="1" applyFill="1" applyBorder="1" applyAlignment="1">
      <alignment horizontal="center" vertical="center"/>
    </xf>
    <xf numFmtId="0" fontId="0" fillId="11" borderId="16" xfId="0" applyFont="1" applyFill="1" applyBorder="1" applyAlignment="1">
      <alignment horizontal="center" vertical="center"/>
    </xf>
    <xf numFmtId="0" fontId="0" fillId="11" borderId="17" xfId="0" applyFont="1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26" borderId="10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0" fillId="26" borderId="14" xfId="0" applyFont="1" applyFill="1" applyBorder="1" applyAlignment="1">
      <alignment horizontal="center" vertical="center"/>
    </xf>
    <xf numFmtId="0" fontId="2" fillId="26" borderId="14" xfId="0" applyFont="1" applyFill="1" applyBorder="1" applyAlignment="1">
      <alignment horizontal="center" vertical="center"/>
    </xf>
    <xf numFmtId="0" fontId="2" fillId="27" borderId="14" xfId="0" applyFont="1" applyFill="1" applyBorder="1" applyAlignment="1">
      <alignment horizontal="center" vertical="center"/>
    </xf>
    <xf numFmtId="184" fontId="0" fillId="25" borderId="14" xfId="0" applyNumberFormat="1" applyFill="1" applyBorder="1" applyAlignment="1">
      <alignment horizontal="center" vertical="center"/>
    </xf>
    <xf numFmtId="184" fontId="0" fillId="3" borderId="10" xfId="0" applyNumberFormat="1" applyFill="1" applyBorder="1" applyAlignment="1">
      <alignment horizontal="center" vertical="center"/>
    </xf>
    <xf numFmtId="184" fontId="2" fillId="3" borderId="10" xfId="0" applyNumberFormat="1" applyFont="1" applyFill="1" applyBorder="1" applyAlignment="1">
      <alignment horizontal="center" vertical="center"/>
    </xf>
    <xf numFmtId="184" fontId="0" fillId="25" borderId="15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2" fillId="27" borderId="18" xfId="0" applyFont="1" applyFill="1" applyBorder="1" applyAlignment="1">
      <alignment horizontal="left" vertical="top"/>
    </xf>
    <xf numFmtId="0" fontId="2" fillId="27" borderId="0" xfId="0" applyFont="1" applyFill="1" applyBorder="1" applyAlignment="1">
      <alignment horizontal="left" vertical="top"/>
    </xf>
    <xf numFmtId="0" fontId="2" fillId="11" borderId="19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2" fillId="11" borderId="21" xfId="0" applyFont="1" applyFill="1" applyBorder="1" applyAlignment="1">
      <alignment horizontal="center" vertical="center"/>
    </xf>
    <xf numFmtId="0" fontId="2" fillId="11" borderId="22" xfId="0" applyFont="1" applyFill="1" applyBorder="1" applyAlignment="1">
      <alignment horizontal="center" vertical="center"/>
    </xf>
    <xf numFmtId="0" fontId="2" fillId="11" borderId="2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30"/>
  <sheetViews>
    <sheetView tabSelected="1" zoomScalePageLayoutView="0" workbookViewId="0" topLeftCell="H4">
      <selection activeCell="B27" sqref="B27:Q27"/>
    </sheetView>
  </sheetViews>
  <sheetFormatPr defaultColWidth="9.00390625" defaultRowHeight="13.5"/>
  <cols>
    <col min="1" max="1" width="4.375" style="0" customWidth="1"/>
    <col min="2" max="2" width="9.75390625" style="0" customWidth="1"/>
    <col min="3" max="3" width="9.625" style="0" customWidth="1"/>
    <col min="4" max="4" width="10.875" style="0" customWidth="1"/>
    <col min="5" max="5" width="4.75390625" style="0" customWidth="1"/>
    <col min="6" max="14" width="3.375" style="0" customWidth="1"/>
    <col min="15" max="17" width="4.625" style="0" customWidth="1"/>
    <col min="18" max="18" width="2.875" style="0" customWidth="1"/>
    <col min="19" max="19" width="2.375" style="0" customWidth="1"/>
    <col min="20" max="21" width="3.125" style="0" customWidth="1"/>
    <col min="22" max="22" width="5.625" style="0" customWidth="1"/>
    <col min="23" max="27" width="3.125" style="0" customWidth="1"/>
    <col min="28" max="28" width="3.875" style="0" customWidth="1"/>
    <col min="29" max="29" width="4.375" style="0" customWidth="1"/>
    <col min="30" max="38" width="9.00390625" style="0" customWidth="1"/>
  </cols>
  <sheetData>
    <row r="2" spans="1:17" ht="30" customHeight="1">
      <c r="A2" s="34" t="s">
        <v>27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"/>
      <c r="Q2" s="3"/>
    </row>
    <row r="3" spans="1:17" ht="22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3"/>
      <c r="Q3" s="3"/>
    </row>
    <row r="4" spans="1:17" ht="30" customHeight="1">
      <c r="A4" s="19" t="s">
        <v>77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3"/>
      <c r="Q4" s="3"/>
    </row>
    <row r="5" spans="1:17" ht="30" customHeight="1">
      <c r="A5" s="19" t="s">
        <v>78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3"/>
      <c r="Q5" s="3"/>
    </row>
    <row r="6" spans="1:17" ht="20.25" customHeight="1" thickBot="1">
      <c r="A6" s="8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38" ht="14.25" thickBot="1">
      <c r="A7" s="37" t="s">
        <v>16</v>
      </c>
      <c r="B7" s="39" t="s">
        <v>17</v>
      </c>
      <c r="C7" s="39" t="s">
        <v>18</v>
      </c>
      <c r="D7" s="39" t="s">
        <v>19</v>
      </c>
      <c r="E7" s="41" t="s">
        <v>22</v>
      </c>
      <c r="F7" s="42"/>
      <c r="G7" s="42"/>
      <c r="H7" s="42"/>
      <c r="I7" s="42"/>
      <c r="J7" s="42"/>
      <c r="K7" s="42"/>
      <c r="L7" s="42"/>
      <c r="M7" s="42"/>
      <c r="N7" s="43"/>
      <c r="O7" s="13" t="s">
        <v>23</v>
      </c>
      <c r="P7" s="15" t="s">
        <v>24</v>
      </c>
      <c r="Q7" s="15" t="s">
        <v>25</v>
      </c>
      <c r="T7" s="44" t="s">
        <v>79</v>
      </c>
      <c r="U7" s="44"/>
      <c r="V7" s="44"/>
      <c r="W7" s="44"/>
      <c r="X7" s="44"/>
      <c r="Y7" s="44"/>
      <c r="Z7" s="44"/>
      <c r="AA7" s="44"/>
      <c r="AB7" s="44"/>
      <c r="AD7" s="45" t="s">
        <v>80</v>
      </c>
      <c r="AE7" s="46"/>
      <c r="AF7" s="46"/>
      <c r="AG7" s="46"/>
      <c r="AH7" s="46"/>
      <c r="AI7" s="46"/>
      <c r="AJ7" s="46"/>
      <c r="AK7" s="46"/>
      <c r="AL7" s="47"/>
    </row>
    <row r="8" spans="1:38" ht="13.5">
      <c r="A8" s="38"/>
      <c r="B8" s="40"/>
      <c r="C8" s="40"/>
      <c r="D8" s="4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14" t="s">
        <v>26</v>
      </c>
      <c r="P8" s="16" t="s">
        <v>26</v>
      </c>
      <c r="Q8" s="16" t="s">
        <v>26</v>
      </c>
      <c r="T8" s="44"/>
      <c r="U8" s="44"/>
      <c r="V8" s="44"/>
      <c r="W8" s="44"/>
      <c r="X8" s="44"/>
      <c r="Y8" s="44"/>
      <c r="Z8" s="44"/>
      <c r="AA8" s="44"/>
      <c r="AB8" s="44"/>
      <c r="AD8" s="31">
        <v>1</v>
      </c>
      <c r="AE8" s="31">
        <v>2</v>
      </c>
      <c r="AF8" s="31">
        <v>3</v>
      </c>
      <c r="AG8" s="31">
        <v>4</v>
      </c>
      <c r="AH8" s="31">
        <v>5</v>
      </c>
      <c r="AI8" s="31">
        <v>6</v>
      </c>
      <c r="AJ8" s="31">
        <v>7</v>
      </c>
      <c r="AK8" s="31" t="s">
        <v>83</v>
      </c>
      <c r="AL8" s="31" t="s">
        <v>84</v>
      </c>
    </row>
    <row r="9" spans="1:38" ht="13.5">
      <c r="A9" s="5" t="s">
        <v>0</v>
      </c>
      <c r="B9" s="1" t="s">
        <v>28</v>
      </c>
      <c r="C9" s="1" t="s">
        <v>29</v>
      </c>
      <c r="D9" s="1" t="s">
        <v>20</v>
      </c>
      <c r="E9" s="20" t="s">
        <v>59</v>
      </c>
      <c r="F9" s="20" t="s">
        <v>59</v>
      </c>
      <c r="G9" s="20" t="s">
        <v>59</v>
      </c>
      <c r="H9" s="20" t="s">
        <v>59</v>
      </c>
      <c r="I9" s="21"/>
      <c r="J9" s="20" t="s">
        <v>59</v>
      </c>
      <c r="K9" s="20" t="s">
        <v>59</v>
      </c>
      <c r="L9" s="20" t="s">
        <v>59</v>
      </c>
      <c r="M9" s="20" t="s">
        <v>59</v>
      </c>
      <c r="N9" s="9"/>
      <c r="O9" s="11">
        <f>(SUM(T9:W9)+SUM(Y9:AB9))/8</f>
        <v>0</v>
      </c>
      <c r="P9" s="27" t="s">
        <v>81</v>
      </c>
      <c r="Q9" s="29" t="s">
        <v>81</v>
      </c>
      <c r="T9" s="17">
        <v>0</v>
      </c>
      <c r="U9" s="17">
        <v>0</v>
      </c>
      <c r="V9" s="17">
        <v>0</v>
      </c>
      <c r="W9" s="17">
        <v>0</v>
      </c>
      <c r="X9" s="17"/>
      <c r="Y9" s="17">
        <v>0</v>
      </c>
      <c r="Z9" s="17">
        <v>0</v>
      </c>
      <c r="AA9" s="17">
        <v>0</v>
      </c>
      <c r="AB9" s="17">
        <v>0</v>
      </c>
      <c r="AD9" s="48" t="s">
        <v>85</v>
      </c>
      <c r="AE9" s="49"/>
      <c r="AF9" s="49"/>
      <c r="AG9" s="49"/>
      <c r="AH9" s="49"/>
      <c r="AI9" s="49"/>
      <c r="AJ9" s="49"/>
      <c r="AK9" s="49"/>
      <c r="AL9" s="50"/>
    </row>
    <row r="10" spans="1:38" ht="13.5">
      <c r="A10" s="5" t="s">
        <v>1</v>
      </c>
      <c r="B10" s="1" t="s">
        <v>30</v>
      </c>
      <c r="C10" s="1" t="s">
        <v>31</v>
      </c>
      <c r="D10" s="1" t="s">
        <v>20</v>
      </c>
      <c r="E10" s="22" t="s">
        <v>60</v>
      </c>
      <c r="F10" s="22" t="s">
        <v>61</v>
      </c>
      <c r="G10" s="22" t="s">
        <v>55</v>
      </c>
      <c r="H10" s="22" t="s">
        <v>62</v>
      </c>
      <c r="I10" s="21"/>
      <c r="J10" s="22" t="s">
        <v>60</v>
      </c>
      <c r="K10" s="9" t="s">
        <v>69</v>
      </c>
      <c r="L10" s="9" t="s">
        <v>55</v>
      </c>
      <c r="M10" s="9" t="s">
        <v>57</v>
      </c>
      <c r="N10" s="9"/>
      <c r="O10" s="11">
        <f>(SUM(T10:W10)+SUM(Y10:AB10))/8</f>
        <v>81.875</v>
      </c>
      <c r="P10" s="28">
        <f>SUM(AD10:AL10)</f>
        <v>80</v>
      </c>
      <c r="Q10" s="12">
        <f>O10*0.3+P10*0.7</f>
        <v>80.5625</v>
      </c>
      <c r="T10" s="17">
        <f>IF(E10="A",95,IF(E10="A-",90,IF(E10="B",85,IF(E10="B-",80,IF(E10="C",75,IF(E10="C-",70,IF(E10="D",65,IF(E10="E",55))))))))</f>
        <v>90</v>
      </c>
      <c r="U10" s="17">
        <f aca="true" t="shared" si="0" ref="U10:AA10">IF(F10="A",95,IF(F10="A-",90,IF(F10="B",85,IF(F10="B-",80,IF(F10="C",75,IF(F10="C-",70,IF(F10="D",65,IF(F10="E",55))))))))</f>
        <v>75</v>
      </c>
      <c r="V10" s="17">
        <f t="shared" si="0"/>
        <v>85</v>
      </c>
      <c r="W10" s="17">
        <f t="shared" si="0"/>
        <v>85</v>
      </c>
      <c r="X10" s="17"/>
      <c r="Y10" s="17">
        <f t="shared" si="0"/>
        <v>90</v>
      </c>
      <c r="Z10" s="17">
        <f t="shared" si="0"/>
        <v>95</v>
      </c>
      <c r="AA10" s="17">
        <f t="shared" si="0"/>
        <v>85</v>
      </c>
      <c r="AB10" s="17">
        <v>50</v>
      </c>
      <c r="AD10" s="32">
        <v>3</v>
      </c>
      <c r="AE10" s="32">
        <v>2</v>
      </c>
      <c r="AF10" s="32">
        <v>8</v>
      </c>
      <c r="AG10" s="32">
        <v>24</v>
      </c>
      <c r="AH10" s="32">
        <v>10</v>
      </c>
      <c r="AI10" s="32">
        <v>2</v>
      </c>
      <c r="AJ10" s="32">
        <v>7</v>
      </c>
      <c r="AK10" s="32">
        <v>10</v>
      </c>
      <c r="AL10" s="32">
        <v>14</v>
      </c>
    </row>
    <row r="11" spans="1:38" ht="13.5">
      <c r="A11" s="5" t="s">
        <v>2</v>
      </c>
      <c r="B11" s="1" t="s">
        <v>32</v>
      </c>
      <c r="C11" s="1" t="s">
        <v>33</v>
      </c>
      <c r="D11" s="1" t="s">
        <v>20</v>
      </c>
      <c r="E11" s="22" t="s">
        <v>62</v>
      </c>
      <c r="F11" s="9" t="s">
        <v>71</v>
      </c>
      <c r="G11" s="22" t="s">
        <v>62</v>
      </c>
      <c r="H11" s="22" t="s">
        <v>62</v>
      </c>
      <c r="I11" s="21"/>
      <c r="J11" s="22" t="s">
        <v>62</v>
      </c>
      <c r="K11" s="9" t="s">
        <v>55</v>
      </c>
      <c r="L11" s="9" t="s">
        <v>55</v>
      </c>
      <c r="M11" s="9" t="s">
        <v>58</v>
      </c>
      <c r="N11" s="9"/>
      <c r="O11" s="11">
        <f aca="true" t="shared" si="1" ref="O11:O23">(SUM(T11:W11)+SUM(Y11:AB11))/8</f>
        <v>85</v>
      </c>
      <c r="P11" s="28">
        <f aca="true" t="shared" si="2" ref="P11:P23">SUM(AD11:AL11)</f>
        <v>82</v>
      </c>
      <c r="Q11" s="12">
        <f aca="true" t="shared" si="3" ref="Q11:Q23">O11*0.3+P11*0.7</f>
        <v>82.9</v>
      </c>
      <c r="T11" s="17">
        <f aca="true" t="shared" si="4" ref="T11:T23">IF(E11="A",95,IF(E11="A-",90,IF(E11="B",85,IF(E11="B-",80,IF(E11="C",75,IF(E11="C-",70,IF(E11="D",65,IF(E11="E",55))))))))</f>
        <v>85</v>
      </c>
      <c r="U11" s="17">
        <f aca="true" t="shared" si="5" ref="U11:U23">IF(F11="A",95,IF(F11="A-",90,IF(F11="B",85,IF(F11="B-",80,IF(F11="C",75,IF(F11="C-",70,IF(F11="D",65,IF(F11="E",55))))))))</f>
        <v>80</v>
      </c>
      <c r="V11" s="17">
        <f aca="true" t="shared" si="6" ref="V11:V23">IF(G11="A",95,IF(G11="A-",90,IF(G11="B",85,IF(G11="B-",80,IF(G11="C",75,IF(G11="C-",70,IF(G11="D",65,IF(G11="E",55))))))))</f>
        <v>85</v>
      </c>
      <c r="W11" s="17">
        <f aca="true" t="shared" si="7" ref="W11:W23">IF(H11="A",95,IF(H11="A-",90,IF(H11="B",85,IF(H11="B-",80,IF(H11="C",75,IF(H11="C-",70,IF(H11="D",65,IF(H11="E",55))))))))</f>
        <v>85</v>
      </c>
      <c r="X11" s="17"/>
      <c r="Y11" s="17">
        <f aca="true" t="shared" si="8" ref="Y11:Y23">IF(J11="A",95,IF(J11="A-",90,IF(J11="B",85,IF(J11="B-",80,IF(J11="C",75,IF(J11="C-",70,IF(J11="D",65,IF(J11="E",55))))))))</f>
        <v>85</v>
      </c>
      <c r="Z11" s="17">
        <f aca="true" t="shared" si="9" ref="Z11:Z23">IF(K11="A",95,IF(K11="A-",90,IF(K11="B",85,IF(K11="B-",80,IF(K11="C",75,IF(K11="C-",70,IF(K11="D",65,IF(K11="E",55))))))))</f>
        <v>85</v>
      </c>
      <c r="AA11" s="17">
        <f aca="true" t="shared" si="10" ref="AA11:AA23">IF(L11="A",95,IF(L11="A-",90,IF(L11="B",85,IF(L11="B-",80,IF(L11="C",75,IF(L11="C-",70,IF(L11="D",65,IF(L11="E",55))))))))</f>
        <v>85</v>
      </c>
      <c r="AB11" s="17">
        <f aca="true" t="shared" si="11" ref="AB11:AB23">IF(M11="A",95,IF(M11="A-",90,IF(M11="B",85,IF(M11="B-",80,IF(M11="C",75,IF(M11="C-",70,IF(M11="D",65,IF(M11="E",55))))))))</f>
        <v>90</v>
      </c>
      <c r="AD11" s="32">
        <v>2</v>
      </c>
      <c r="AE11" s="32">
        <v>2</v>
      </c>
      <c r="AF11" s="32">
        <v>10</v>
      </c>
      <c r="AG11" s="32">
        <v>25</v>
      </c>
      <c r="AH11" s="32">
        <v>9</v>
      </c>
      <c r="AI11" s="32">
        <v>4</v>
      </c>
      <c r="AJ11" s="32">
        <v>1</v>
      </c>
      <c r="AK11" s="32">
        <v>10</v>
      </c>
      <c r="AL11" s="32">
        <v>19</v>
      </c>
    </row>
    <row r="12" spans="1:38" ht="13.5">
      <c r="A12" s="5" t="s">
        <v>3</v>
      </c>
      <c r="B12" s="1" t="s">
        <v>34</v>
      </c>
      <c r="C12" s="1" t="s">
        <v>35</v>
      </c>
      <c r="D12" s="1" t="s">
        <v>20</v>
      </c>
      <c r="E12" s="22" t="s">
        <v>62</v>
      </c>
      <c r="F12" s="22" t="s">
        <v>63</v>
      </c>
      <c r="G12" s="22" t="s">
        <v>64</v>
      </c>
      <c r="H12" s="22" t="s">
        <v>60</v>
      </c>
      <c r="I12" s="21"/>
      <c r="J12" s="22" t="s">
        <v>60</v>
      </c>
      <c r="K12" s="9" t="s">
        <v>55</v>
      </c>
      <c r="L12" s="9" t="s">
        <v>55</v>
      </c>
      <c r="M12" s="9" t="s">
        <v>73</v>
      </c>
      <c r="N12" s="9"/>
      <c r="O12" s="11">
        <f t="shared" si="1"/>
        <v>81.875</v>
      </c>
      <c r="P12" s="28">
        <f t="shared" si="2"/>
        <v>81</v>
      </c>
      <c r="Q12" s="12">
        <f t="shared" si="3"/>
        <v>81.26249999999999</v>
      </c>
      <c r="T12" s="17">
        <f t="shared" si="4"/>
        <v>85</v>
      </c>
      <c r="U12" s="17">
        <f t="shared" si="5"/>
        <v>95</v>
      </c>
      <c r="V12" s="17">
        <v>30</v>
      </c>
      <c r="W12" s="17">
        <f t="shared" si="7"/>
        <v>90</v>
      </c>
      <c r="X12" s="17"/>
      <c r="Y12" s="17">
        <f t="shared" si="8"/>
        <v>90</v>
      </c>
      <c r="Z12" s="17">
        <f t="shared" si="9"/>
        <v>85</v>
      </c>
      <c r="AA12" s="17">
        <f t="shared" si="10"/>
        <v>85</v>
      </c>
      <c r="AB12" s="17">
        <f t="shared" si="11"/>
        <v>95</v>
      </c>
      <c r="AD12" s="32">
        <v>4</v>
      </c>
      <c r="AE12" s="32">
        <v>3</v>
      </c>
      <c r="AF12" s="32">
        <v>8</v>
      </c>
      <c r="AG12" s="32">
        <v>23</v>
      </c>
      <c r="AH12" s="32">
        <v>10</v>
      </c>
      <c r="AI12" s="32">
        <v>3</v>
      </c>
      <c r="AJ12" s="32">
        <v>6</v>
      </c>
      <c r="AK12" s="32">
        <v>10</v>
      </c>
      <c r="AL12" s="32">
        <v>14</v>
      </c>
    </row>
    <row r="13" spans="1:38" ht="13.5">
      <c r="A13" s="5" t="s">
        <v>4</v>
      </c>
      <c r="B13" s="1">
        <v>15121766</v>
      </c>
      <c r="C13" s="1" t="s">
        <v>36</v>
      </c>
      <c r="D13" s="1" t="s">
        <v>20</v>
      </c>
      <c r="E13" s="22" t="s">
        <v>60</v>
      </c>
      <c r="F13" s="22" t="s">
        <v>60</v>
      </c>
      <c r="G13" s="22" t="s">
        <v>65</v>
      </c>
      <c r="H13" s="22" t="s">
        <v>62</v>
      </c>
      <c r="I13" s="21"/>
      <c r="J13" s="22" t="s">
        <v>60</v>
      </c>
      <c r="K13" s="9" t="s">
        <v>70</v>
      </c>
      <c r="L13" s="20" t="s">
        <v>59</v>
      </c>
      <c r="M13" s="9" t="s">
        <v>58</v>
      </c>
      <c r="N13" s="9"/>
      <c r="O13" s="11">
        <f t="shared" si="1"/>
        <v>70</v>
      </c>
      <c r="P13" s="28">
        <f t="shared" si="2"/>
        <v>80</v>
      </c>
      <c r="Q13" s="12">
        <f t="shared" si="3"/>
        <v>77</v>
      </c>
      <c r="T13" s="17">
        <f t="shared" si="4"/>
        <v>90</v>
      </c>
      <c r="U13" s="17">
        <f t="shared" si="5"/>
        <v>90</v>
      </c>
      <c r="V13" s="17">
        <v>50</v>
      </c>
      <c r="W13" s="17">
        <f t="shared" si="7"/>
        <v>85</v>
      </c>
      <c r="X13" s="17"/>
      <c r="Y13" s="17">
        <f t="shared" si="8"/>
        <v>90</v>
      </c>
      <c r="Z13" s="17">
        <f t="shared" si="9"/>
        <v>65</v>
      </c>
      <c r="AA13" s="17">
        <v>0</v>
      </c>
      <c r="AB13" s="17">
        <f t="shared" si="11"/>
        <v>90</v>
      </c>
      <c r="AD13" s="32">
        <v>3</v>
      </c>
      <c r="AE13" s="32">
        <v>1</v>
      </c>
      <c r="AF13" s="32">
        <v>8</v>
      </c>
      <c r="AG13" s="32">
        <v>25</v>
      </c>
      <c r="AH13" s="32">
        <v>7</v>
      </c>
      <c r="AI13" s="32">
        <v>1</v>
      </c>
      <c r="AJ13" s="32">
        <v>6</v>
      </c>
      <c r="AK13" s="32">
        <v>10</v>
      </c>
      <c r="AL13" s="32">
        <v>19</v>
      </c>
    </row>
    <row r="14" spans="1:38" ht="13.5">
      <c r="A14" s="5" t="s">
        <v>5</v>
      </c>
      <c r="B14" s="1" t="s">
        <v>37</v>
      </c>
      <c r="C14" s="1" t="s">
        <v>38</v>
      </c>
      <c r="D14" s="1" t="s">
        <v>20</v>
      </c>
      <c r="E14" s="22" t="s">
        <v>66</v>
      </c>
      <c r="F14" s="22" t="s">
        <v>66</v>
      </c>
      <c r="G14" s="22" t="s">
        <v>61</v>
      </c>
      <c r="H14" s="22" t="s">
        <v>66</v>
      </c>
      <c r="I14" s="21"/>
      <c r="J14" s="22" t="s">
        <v>60</v>
      </c>
      <c r="K14" s="9" t="s">
        <v>55</v>
      </c>
      <c r="L14" s="9" t="s">
        <v>58</v>
      </c>
      <c r="M14" s="9" t="s">
        <v>55</v>
      </c>
      <c r="N14" s="9"/>
      <c r="O14" s="11">
        <f t="shared" si="1"/>
        <v>83.125</v>
      </c>
      <c r="P14" s="28">
        <f t="shared" si="2"/>
        <v>76</v>
      </c>
      <c r="Q14" s="12">
        <f t="shared" si="3"/>
        <v>78.13749999999999</v>
      </c>
      <c r="T14" s="17">
        <f t="shared" si="4"/>
        <v>80</v>
      </c>
      <c r="U14" s="17">
        <f t="shared" si="5"/>
        <v>80</v>
      </c>
      <c r="V14" s="17">
        <f t="shared" si="6"/>
        <v>75</v>
      </c>
      <c r="W14" s="17">
        <f t="shared" si="7"/>
        <v>80</v>
      </c>
      <c r="X14" s="17"/>
      <c r="Y14" s="17">
        <f t="shared" si="8"/>
        <v>90</v>
      </c>
      <c r="Z14" s="17">
        <f t="shared" si="9"/>
        <v>85</v>
      </c>
      <c r="AA14" s="17">
        <f t="shared" si="10"/>
        <v>90</v>
      </c>
      <c r="AB14" s="17">
        <f t="shared" si="11"/>
        <v>85</v>
      </c>
      <c r="AD14" s="32">
        <v>2</v>
      </c>
      <c r="AE14" s="32">
        <v>0</v>
      </c>
      <c r="AF14" s="32">
        <v>7</v>
      </c>
      <c r="AG14" s="32">
        <v>23</v>
      </c>
      <c r="AH14" s="32">
        <v>9</v>
      </c>
      <c r="AI14" s="32">
        <v>4</v>
      </c>
      <c r="AJ14" s="32">
        <v>1</v>
      </c>
      <c r="AK14" s="32">
        <v>10</v>
      </c>
      <c r="AL14" s="32">
        <v>20</v>
      </c>
    </row>
    <row r="15" spans="1:38" ht="13.5">
      <c r="A15" s="5" t="s">
        <v>6</v>
      </c>
      <c r="B15" s="1" t="s">
        <v>39</v>
      </c>
      <c r="C15" s="1" t="s">
        <v>40</v>
      </c>
      <c r="D15" s="1" t="s">
        <v>20</v>
      </c>
      <c r="E15" s="22" t="s">
        <v>60</v>
      </c>
      <c r="F15" s="22" t="s">
        <v>60</v>
      </c>
      <c r="G15" s="22" t="s">
        <v>62</v>
      </c>
      <c r="H15" s="22" t="s">
        <v>60</v>
      </c>
      <c r="I15" s="21"/>
      <c r="J15" s="22" t="s">
        <v>63</v>
      </c>
      <c r="K15" s="9" t="s">
        <v>58</v>
      </c>
      <c r="L15" s="9" t="s">
        <v>58</v>
      </c>
      <c r="M15" s="9" t="s">
        <v>56</v>
      </c>
      <c r="N15" s="9"/>
      <c r="O15" s="11">
        <f t="shared" si="1"/>
        <v>90.625</v>
      </c>
      <c r="P15" s="28">
        <f t="shared" si="2"/>
        <v>84</v>
      </c>
      <c r="Q15" s="12">
        <f t="shared" si="3"/>
        <v>85.9875</v>
      </c>
      <c r="T15" s="17">
        <f t="shared" si="4"/>
        <v>90</v>
      </c>
      <c r="U15" s="17">
        <f t="shared" si="5"/>
        <v>90</v>
      </c>
      <c r="V15" s="17">
        <f t="shared" si="6"/>
        <v>85</v>
      </c>
      <c r="W15" s="17">
        <f t="shared" si="7"/>
        <v>90</v>
      </c>
      <c r="X15" s="17"/>
      <c r="Y15" s="17">
        <f t="shared" si="8"/>
        <v>95</v>
      </c>
      <c r="Z15" s="17">
        <f t="shared" si="9"/>
        <v>90</v>
      </c>
      <c r="AA15" s="17">
        <f t="shared" si="10"/>
        <v>90</v>
      </c>
      <c r="AB15" s="17">
        <f t="shared" si="11"/>
        <v>95</v>
      </c>
      <c r="AD15" s="32">
        <v>3</v>
      </c>
      <c r="AE15" s="32">
        <v>4</v>
      </c>
      <c r="AF15" s="32">
        <v>8</v>
      </c>
      <c r="AG15" s="32">
        <v>27</v>
      </c>
      <c r="AH15" s="32">
        <v>8</v>
      </c>
      <c r="AI15" s="32">
        <v>4</v>
      </c>
      <c r="AJ15" s="32">
        <v>1</v>
      </c>
      <c r="AK15" s="32">
        <v>10</v>
      </c>
      <c r="AL15" s="32">
        <v>19</v>
      </c>
    </row>
    <row r="16" spans="1:38" ht="13.5">
      <c r="A16" s="5" t="s">
        <v>7</v>
      </c>
      <c r="B16" s="1" t="s">
        <v>41</v>
      </c>
      <c r="C16" s="1" t="s">
        <v>42</v>
      </c>
      <c r="D16" s="1" t="s">
        <v>20</v>
      </c>
      <c r="E16" s="22" t="s">
        <v>60</v>
      </c>
      <c r="F16" s="22" t="s">
        <v>60</v>
      </c>
      <c r="G16" s="22" t="s">
        <v>60</v>
      </c>
      <c r="H16" s="22" t="s">
        <v>62</v>
      </c>
      <c r="I16" s="21"/>
      <c r="J16" s="22" t="s">
        <v>62</v>
      </c>
      <c r="K16" s="9" t="s">
        <v>58</v>
      </c>
      <c r="L16" s="9" t="s">
        <v>71</v>
      </c>
      <c r="M16" s="9" t="s">
        <v>57</v>
      </c>
      <c r="N16" s="9"/>
      <c r="O16" s="11">
        <f t="shared" si="1"/>
        <v>82.5</v>
      </c>
      <c r="P16" s="28">
        <f t="shared" si="2"/>
        <v>87</v>
      </c>
      <c r="Q16" s="12">
        <f t="shared" si="3"/>
        <v>85.65</v>
      </c>
      <c r="T16" s="17">
        <f t="shared" si="4"/>
        <v>90</v>
      </c>
      <c r="U16" s="17">
        <f t="shared" si="5"/>
        <v>90</v>
      </c>
      <c r="V16" s="17">
        <f t="shared" si="6"/>
        <v>90</v>
      </c>
      <c r="W16" s="17">
        <f t="shared" si="7"/>
        <v>85</v>
      </c>
      <c r="X16" s="17"/>
      <c r="Y16" s="17">
        <f t="shared" si="8"/>
        <v>85</v>
      </c>
      <c r="Z16" s="17">
        <f t="shared" si="9"/>
        <v>90</v>
      </c>
      <c r="AA16" s="17">
        <f t="shared" si="10"/>
        <v>80</v>
      </c>
      <c r="AB16" s="17">
        <v>50</v>
      </c>
      <c r="AD16" s="32">
        <v>2</v>
      </c>
      <c r="AE16" s="32">
        <v>5</v>
      </c>
      <c r="AF16" s="32">
        <v>8</v>
      </c>
      <c r="AG16" s="32">
        <v>26</v>
      </c>
      <c r="AH16" s="32">
        <v>7</v>
      </c>
      <c r="AI16" s="32">
        <v>4</v>
      </c>
      <c r="AJ16" s="32">
        <v>6</v>
      </c>
      <c r="AK16" s="32">
        <v>10</v>
      </c>
      <c r="AL16" s="32">
        <v>19</v>
      </c>
    </row>
    <row r="17" spans="1:38" ht="13.5">
      <c r="A17" s="5" t="s">
        <v>8</v>
      </c>
      <c r="B17" s="1" t="s">
        <v>43</v>
      </c>
      <c r="C17" s="1" t="s">
        <v>44</v>
      </c>
      <c r="D17" s="1" t="s">
        <v>20</v>
      </c>
      <c r="E17" s="22" t="s">
        <v>60</v>
      </c>
      <c r="F17" s="22" t="s">
        <v>63</v>
      </c>
      <c r="G17" s="22" t="s">
        <v>67</v>
      </c>
      <c r="H17" s="22" t="s">
        <v>62</v>
      </c>
      <c r="I17" s="21"/>
      <c r="J17" s="22" t="s">
        <v>60</v>
      </c>
      <c r="K17" s="9" t="s">
        <v>69</v>
      </c>
      <c r="L17" s="9" t="s">
        <v>55</v>
      </c>
      <c r="M17" s="9" t="s">
        <v>74</v>
      </c>
      <c r="N17" s="9"/>
      <c r="O17" s="11">
        <f t="shared" si="1"/>
        <v>83.75</v>
      </c>
      <c r="P17" s="28">
        <f t="shared" si="2"/>
        <v>74</v>
      </c>
      <c r="Q17" s="12">
        <f t="shared" si="3"/>
        <v>76.925</v>
      </c>
      <c r="T17" s="17">
        <f t="shared" si="4"/>
        <v>90</v>
      </c>
      <c r="U17" s="17">
        <f t="shared" si="5"/>
        <v>95</v>
      </c>
      <c r="V17" s="17">
        <f t="shared" si="6"/>
        <v>65</v>
      </c>
      <c r="W17" s="17">
        <f t="shared" si="7"/>
        <v>85</v>
      </c>
      <c r="X17" s="17"/>
      <c r="Y17" s="17">
        <f t="shared" si="8"/>
        <v>90</v>
      </c>
      <c r="Z17" s="17">
        <f t="shared" si="9"/>
        <v>95</v>
      </c>
      <c r="AA17" s="17">
        <f t="shared" si="10"/>
        <v>85</v>
      </c>
      <c r="AB17" s="17">
        <f t="shared" si="11"/>
        <v>65</v>
      </c>
      <c r="AD17" s="32">
        <v>3</v>
      </c>
      <c r="AE17" s="32">
        <v>0</v>
      </c>
      <c r="AF17" s="32">
        <v>6</v>
      </c>
      <c r="AG17" s="32">
        <v>19</v>
      </c>
      <c r="AH17" s="32">
        <v>7</v>
      </c>
      <c r="AI17" s="32">
        <v>4</v>
      </c>
      <c r="AJ17" s="32">
        <v>6</v>
      </c>
      <c r="AK17" s="32">
        <v>10</v>
      </c>
      <c r="AL17" s="32">
        <v>19</v>
      </c>
    </row>
    <row r="18" spans="1:38" ht="13.5">
      <c r="A18" s="5" t="s">
        <v>9</v>
      </c>
      <c r="B18" s="1">
        <v>15122549</v>
      </c>
      <c r="C18" s="30" t="s">
        <v>82</v>
      </c>
      <c r="D18" s="1" t="s">
        <v>20</v>
      </c>
      <c r="E18" s="22" t="s">
        <v>62</v>
      </c>
      <c r="F18" s="22" t="s">
        <v>60</v>
      </c>
      <c r="G18" s="22" t="s">
        <v>60</v>
      </c>
      <c r="H18" s="21" t="s">
        <v>61</v>
      </c>
      <c r="I18" s="21"/>
      <c r="J18" s="22" t="s">
        <v>62</v>
      </c>
      <c r="K18" s="9" t="s">
        <v>75</v>
      </c>
      <c r="L18" s="9" t="s">
        <v>72</v>
      </c>
      <c r="M18" s="21" t="s">
        <v>61</v>
      </c>
      <c r="N18" s="9"/>
      <c r="O18" s="11">
        <f t="shared" si="1"/>
        <v>79.375</v>
      </c>
      <c r="P18" s="28">
        <f t="shared" si="2"/>
        <v>63</v>
      </c>
      <c r="Q18" s="12">
        <f t="shared" si="3"/>
        <v>67.9125</v>
      </c>
      <c r="T18" s="17">
        <f t="shared" si="4"/>
        <v>85</v>
      </c>
      <c r="U18" s="17">
        <f t="shared" si="5"/>
        <v>90</v>
      </c>
      <c r="V18" s="17">
        <f t="shared" si="6"/>
        <v>90</v>
      </c>
      <c r="W18" s="17">
        <f>IF(H18="A",95,IF(H18="A-",90,IF(H18="B",85,IF(H18="B-",80,IF(H18="C",75,IF(H18="C-",70,IF(H18="D",65,IF(H18="E",55))))))))</f>
        <v>75</v>
      </c>
      <c r="X18" s="17"/>
      <c r="Y18" s="17">
        <f t="shared" si="8"/>
        <v>85</v>
      </c>
      <c r="Z18" s="17">
        <f t="shared" si="9"/>
        <v>70</v>
      </c>
      <c r="AA18" s="17">
        <f t="shared" si="10"/>
        <v>65</v>
      </c>
      <c r="AB18" s="17">
        <f t="shared" si="11"/>
        <v>75</v>
      </c>
      <c r="AD18" s="32">
        <v>3</v>
      </c>
      <c r="AE18" s="32">
        <v>0</v>
      </c>
      <c r="AF18" s="32">
        <v>7</v>
      </c>
      <c r="AG18" s="32">
        <v>19</v>
      </c>
      <c r="AH18" s="32">
        <v>7</v>
      </c>
      <c r="AI18" s="32">
        <v>2</v>
      </c>
      <c r="AJ18" s="32">
        <v>1</v>
      </c>
      <c r="AK18" s="32">
        <v>10</v>
      </c>
      <c r="AL18" s="32">
        <v>14</v>
      </c>
    </row>
    <row r="19" spans="1:38" ht="13.5">
      <c r="A19" s="5" t="s">
        <v>10</v>
      </c>
      <c r="B19" s="1" t="s">
        <v>45</v>
      </c>
      <c r="C19" s="1" t="s">
        <v>46</v>
      </c>
      <c r="D19" s="1" t="s">
        <v>20</v>
      </c>
      <c r="E19" s="22" t="s">
        <v>60</v>
      </c>
      <c r="F19" s="22" t="s">
        <v>60</v>
      </c>
      <c r="G19" s="22" t="s">
        <v>61</v>
      </c>
      <c r="H19" s="22" t="s">
        <v>62</v>
      </c>
      <c r="I19" s="21"/>
      <c r="J19" s="22" t="s">
        <v>60</v>
      </c>
      <c r="K19" s="9" t="s">
        <v>58</v>
      </c>
      <c r="L19" s="9" t="s">
        <v>56</v>
      </c>
      <c r="M19" s="9" t="s">
        <v>58</v>
      </c>
      <c r="N19" s="9"/>
      <c r="O19" s="11">
        <f t="shared" si="1"/>
        <v>88.125</v>
      </c>
      <c r="P19" s="28">
        <f t="shared" si="2"/>
        <v>87</v>
      </c>
      <c r="Q19" s="12">
        <f t="shared" si="3"/>
        <v>87.3375</v>
      </c>
      <c r="T19" s="17">
        <f t="shared" si="4"/>
        <v>90</v>
      </c>
      <c r="U19" s="17">
        <f t="shared" si="5"/>
        <v>90</v>
      </c>
      <c r="V19" s="17">
        <f t="shared" si="6"/>
        <v>75</v>
      </c>
      <c r="W19" s="17">
        <f t="shared" si="7"/>
        <v>85</v>
      </c>
      <c r="X19" s="17"/>
      <c r="Y19" s="17">
        <f t="shared" si="8"/>
        <v>90</v>
      </c>
      <c r="Z19" s="17">
        <f t="shared" si="9"/>
        <v>90</v>
      </c>
      <c r="AA19" s="17">
        <f t="shared" si="10"/>
        <v>95</v>
      </c>
      <c r="AB19" s="17">
        <f t="shared" si="11"/>
        <v>90</v>
      </c>
      <c r="AD19" s="32">
        <v>3</v>
      </c>
      <c r="AE19" s="32">
        <v>3</v>
      </c>
      <c r="AF19" s="32">
        <v>8</v>
      </c>
      <c r="AG19" s="32">
        <v>25</v>
      </c>
      <c r="AH19" s="32">
        <v>10</v>
      </c>
      <c r="AI19" s="32">
        <v>4</v>
      </c>
      <c r="AJ19" s="32">
        <v>4</v>
      </c>
      <c r="AK19" s="32">
        <v>10</v>
      </c>
      <c r="AL19" s="32">
        <v>20</v>
      </c>
    </row>
    <row r="20" spans="1:38" ht="13.5">
      <c r="A20" s="5" t="s">
        <v>11</v>
      </c>
      <c r="B20" s="1" t="s">
        <v>47</v>
      </c>
      <c r="C20" s="1" t="s">
        <v>48</v>
      </c>
      <c r="D20" s="1" t="s">
        <v>20</v>
      </c>
      <c r="E20" s="22" t="s">
        <v>62</v>
      </c>
      <c r="F20" s="22" t="s">
        <v>60</v>
      </c>
      <c r="G20" s="22" t="s">
        <v>62</v>
      </c>
      <c r="H20" s="22" t="s">
        <v>66</v>
      </c>
      <c r="I20" s="21"/>
      <c r="J20" s="22" t="s">
        <v>60</v>
      </c>
      <c r="K20" s="9" t="s">
        <v>58</v>
      </c>
      <c r="L20" s="9" t="s">
        <v>56</v>
      </c>
      <c r="M20" s="9" t="s">
        <v>58</v>
      </c>
      <c r="N20" s="9"/>
      <c r="O20" s="11">
        <f t="shared" si="1"/>
        <v>88.125</v>
      </c>
      <c r="P20" s="28">
        <f t="shared" si="2"/>
        <v>85</v>
      </c>
      <c r="Q20" s="12">
        <f t="shared" si="3"/>
        <v>85.9375</v>
      </c>
      <c r="T20" s="17">
        <f t="shared" si="4"/>
        <v>85</v>
      </c>
      <c r="U20" s="17">
        <f t="shared" si="5"/>
        <v>90</v>
      </c>
      <c r="V20" s="17">
        <f t="shared" si="6"/>
        <v>85</v>
      </c>
      <c r="W20" s="17">
        <f t="shared" si="7"/>
        <v>80</v>
      </c>
      <c r="X20" s="17"/>
      <c r="Y20" s="17">
        <f t="shared" si="8"/>
        <v>90</v>
      </c>
      <c r="Z20" s="17">
        <f t="shared" si="9"/>
        <v>90</v>
      </c>
      <c r="AA20" s="17">
        <f t="shared" si="10"/>
        <v>95</v>
      </c>
      <c r="AB20" s="17">
        <f t="shared" si="11"/>
        <v>90</v>
      </c>
      <c r="AD20" s="32">
        <v>1</v>
      </c>
      <c r="AE20" s="32">
        <v>0</v>
      </c>
      <c r="AF20" s="32">
        <v>10</v>
      </c>
      <c r="AG20" s="32">
        <v>26</v>
      </c>
      <c r="AH20" s="32">
        <v>9</v>
      </c>
      <c r="AI20" s="32">
        <v>4</v>
      </c>
      <c r="AJ20" s="32">
        <v>5</v>
      </c>
      <c r="AK20" s="32">
        <v>10</v>
      </c>
      <c r="AL20" s="32">
        <v>20</v>
      </c>
    </row>
    <row r="21" spans="1:38" ht="13.5">
      <c r="A21" s="5" t="s">
        <v>12</v>
      </c>
      <c r="B21" s="1">
        <v>15122726</v>
      </c>
      <c r="C21" s="30" t="s">
        <v>87</v>
      </c>
      <c r="D21" s="1" t="s">
        <v>20</v>
      </c>
      <c r="E21" s="22" t="s">
        <v>62</v>
      </c>
      <c r="F21" s="22" t="s">
        <v>63</v>
      </c>
      <c r="G21" s="22" t="s">
        <v>60</v>
      </c>
      <c r="H21" s="22" t="s">
        <v>66</v>
      </c>
      <c r="I21" s="21"/>
      <c r="J21" s="22" t="s">
        <v>62</v>
      </c>
      <c r="K21" s="9" t="s">
        <v>58</v>
      </c>
      <c r="L21" s="9" t="s">
        <v>57</v>
      </c>
      <c r="M21" s="20" t="s">
        <v>59</v>
      </c>
      <c r="N21" s="9"/>
      <c r="O21" s="11">
        <f t="shared" si="1"/>
        <v>71.875</v>
      </c>
      <c r="P21" s="28">
        <f t="shared" si="2"/>
        <v>83</v>
      </c>
      <c r="Q21" s="12">
        <f t="shared" si="3"/>
        <v>79.6625</v>
      </c>
      <c r="T21" s="17">
        <f t="shared" si="4"/>
        <v>85</v>
      </c>
      <c r="U21" s="17">
        <f t="shared" si="5"/>
        <v>95</v>
      </c>
      <c r="V21" s="17">
        <f t="shared" si="6"/>
        <v>90</v>
      </c>
      <c r="W21" s="17">
        <f t="shared" si="7"/>
        <v>80</v>
      </c>
      <c r="X21" s="17"/>
      <c r="Y21" s="17">
        <f t="shared" si="8"/>
        <v>85</v>
      </c>
      <c r="Z21" s="17">
        <f t="shared" si="9"/>
        <v>90</v>
      </c>
      <c r="AA21" s="17">
        <v>50</v>
      </c>
      <c r="AB21" s="17">
        <v>0</v>
      </c>
      <c r="AD21" s="32">
        <v>4</v>
      </c>
      <c r="AE21" s="32">
        <v>4</v>
      </c>
      <c r="AF21" s="32">
        <v>8</v>
      </c>
      <c r="AG21" s="32">
        <v>25</v>
      </c>
      <c r="AH21" s="32">
        <v>8</v>
      </c>
      <c r="AI21" s="32">
        <v>2</v>
      </c>
      <c r="AJ21" s="32">
        <v>5</v>
      </c>
      <c r="AK21" s="32">
        <v>8</v>
      </c>
      <c r="AL21" s="32">
        <v>19</v>
      </c>
    </row>
    <row r="22" spans="1:38" ht="13.5">
      <c r="A22" s="5" t="s">
        <v>13</v>
      </c>
      <c r="B22" s="1" t="s">
        <v>49</v>
      </c>
      <c r="C22" s="1" t="s">
        <v>50</v>
      </c>
      <c r="D22" s="1" t="s">
        <v>20</v>
      </c>
      <c r="E22" s="22" t="s">
        <v>63</v>
      </c>
      <c r="F22" s="22" t="s">
        <v>63</v>
      </c>
      <c r="G22" s="22" t="s">
        <v>60</v>
      </c>
      <c r="H22" s="22" t="s">
        <v>63</v>
      </c>
      <c r="I22" s="21"/>
      <c r="J22" s="22" t="s">
        <v>63</v>
      </c>
      <c r="K22" s="9" t="s">
        <v>56</v>
      </c>
      <c r="L22" s="9" t="s">
        <v>55</v>
      </c>
      <c r="M22" s="9" t="s">
        <v>57</v>
      </c>
      <c r="N22" s="9"/>
      <c r="O22" s="11">
        <f t="shared" si="1"/>
        <v>87.5</v>
      </c>
      <c r="P22" s="28">
        <f t="shared" si="2"/>
        <v>88</v>
      </c>
      <c r="Q22" s="12">
        <f t="shared" si="3"/>
        <v>87.85</v>
      </c>
      <c r="R22" s="18"/>
      <c r="S22" s="18"/>
      <c r="T22" s="17">
        <f t="shared" si="4"/>
        <v>95</v>
      </c>
      <c r="U22" s="17">
        <f t="shared" si="5"/>
        <v>95</v>
      </c>
      <c r="V22" s="17">
        <f t="shared" si="6"/>
        <v>90</v>
      </c>
      <c r="W22" s="17">
        <f t="shared" si="7"/>
        <v>95</v>
      </c>
      <c r="X22" s="17"/>
      <c r="Y22" s="17">
        <f t="shared" si="8"/>
        <v>95</v>
      </c>
      <c r="Z22" s="17">
        <f t="shared" si="9"/>
        <v>95</v>
      </c>
      <c r="AA22" s="17">
        <f t="shared" si="10"/>
        <v>85</v>
      </c>
      <c r="AB22" s="17">
        <v>50</v>
      </c>
      <c r="AD22" s="32">
        <v>1</v>
      </c>
      <c r="AE22" s="32">
        <v>1</v>
      </c>
      <c r="AF22" s="32">
        <v>10</v>
      </c>
      <c r="AG22" s="32">
        <v>26</v>
      </c>
      <c r="AH22" s="32">
        <v>9</v>
      </c>
      <c r="AI22" s="32">
        <v>4</v>
      </c>
      <c r="AJ22" s="32">
        <v>7</v>
      </c>
      <c r="AK22" s="32">
        <v>10</v>
      </c>
      <c r="AL22" s="32">
        <v>20</v>
      </c>
    </row>
    <row r="23" spans="1:38" ht="13.5">
      <c r="A23" s="5" t="s">
        <v>14</v>
      </c>
      <c r="B23" s="1" t="s">
        <v>51</v>
      </c>
      <c r="C23" s="1" t="s">
        <v>52</v>
      </c>
      <c r="D23" s="1" t="s">
        <v>20</v>
      </c>
      <c r="E23" s="22" t="s">
        <v>60</v>
      </c>
      <c r="F23" s="22" t="s">
        <v>60</v>
      </c>
      <c r="G23" s="22" t="s">
        <v>61</v>
      </c>
      <c r="H23" s="22" t="s">
        <v>62</v>
      </c>
      <c r="I23" s="21"/>
      <c r="J23" s="22" t="s">
        <v>60</v>
      </c>
      <c r="K23" s="9" t="s">
        <v>58</v>
      </c>
      <c r="L23" s="9" t="s">
        <v>58</v>
      </c>
      <c r="M23" s="9" t="s">
        <v>58</v>
      </c>
      <c r="N23" s="9"/>
      <c r="O23" s="11">
        <f t="shared" si="1"/>
        <v>87.5</v>
      </c>
      <c r="P23" s="28">
        <f t="shared" si="2"/>
        <v>83</v>
      </c>
      <c r="Q23" s="12">
        <f t="shared" si="3"/>
        <v>84.35</v>
      </c>
      <c r="T23" s="17">
        <f t="shared" si="4"/>
        <v>90</v>
      </c>
      <c r="U23" s="17">
        <f t="shared" si="5"/>
        <v>90</v>
      </c>
      <c r="V23" s="17">
        <f t="shared" si="6"/>
        <v>75</v>
      </c>
      <c r="W23" s="17">
        <f t="shared" si="7"/>
        <v>85</v>
      </c>
      <c r="X23" s="17"/>
      <c r="Y23" s="17">
        <f t="shared" si="8"/>
        <v>90</v>
      </c>
      <c r="Z23" s="17">
        <f t="shared" si="9"/>
        <v>90</v>
      </c>
      <c r="AA23" s="17">
        <f t="shared" si="10"/>
        <v>90</v>
      </c>
      <c r="AB23" s="17">
        <f t="shared" si="11"/>
        <v>90</v>
      </c>
      <c r="AD23" s="32">
        <v>1</v>
      </c>
      <c r="AE23" s="32">
        <v>0</v>
      </c>
      <c r="AF23" s="32">
        <v>8</v>
      </c>
      <c r="AG23" s="32">
        <v>24</v>
      </c>
      <c r="AH23" s="32">
        <v>9</v>
      </c>
      <c r="AI23" s="32">
        <v>3</v>
      </c>
      <c r="AJ23" s="32">
        <v>8</v>
      </c>
      <c r="AK23" s="32">
        <v>10</v>
      </c>
      <c r="AL23" s="32">
        <v>20</v>
      </c>
    </row>
    <row r="24" spans="1:38" ht="14.25" thickBot="1">
      <c r="A24" s="6" t="s">
        <v>15</v>
      </c>
      <c r="B24" s="7" t="s">
        <v>53</v>
      </c>
      <c r="C24" s="7" t="s">
        <v>54</v>
      </c>
      <c r="D24" s="7" t="s">
        <v>20</v>
      </c>
      <c r="E24" s="23" t="s">
        <v>68</v>
      </c>
      <c r="F24" s="24" t="s">
        <v>59</v>
      </c>
      <c r="G24" s="24" t="s">
        <v>59</v>
      </c>
      <c r="H24" s="24" t="s">
        <v>59</v>
      </c>
      <c r="I24" s="25"/>
      <c r="J24" s="24" t="s">
        <v>59</v>
      </c>
      <c r="K24" s="24" t="s">
        <v>59</v>
      </c>
      <c r="L24" s="24" t="s">
        <v>59</v>
      </c>
      <c r="M24" s="24" t="s">
        <v>59</v>
      </c>
      <c r="N24" s="10"/>
      <c r="O24" s="26" t="s">
        <v>76</v>
      </c>
      <c r="P24" s="27" t="s">
        <v>76</v>
      </c>
      <c r="Q24" s="29" t="s">
        <v>76</v>
      </c>
      <c r="T24" s="17">
        <v>0</v>
      </c>
      <c r="U24" s="17">
        <v>0</v>
      </c>
      <c r="V24" s="17">
        <v>0</v>
      </c>
      <c r="W24" s="17">
        <v>0</v>
      </c>
      <c r="X24" s="17"/>
      <c r="Y24" s="17">
        <v>0</v>
      </c>
      <c r="Z24" s="17">
        <v>0</v>
      </c>
      <c r="AA24" s="17">
        <v>0</v>
      </c>
      <c r="AB24" s="17">
        <v>0</v>
      </c>
      <c r="AD24" s="48" t="s">
        <v>86</v>
      </c>
      <c r="AE24" s="49"/>
      <c r="AF24" s="49"/>
      <c r="AG24" s="49"/>
      <c r="AH24" s="49"/>
      <c r="AI24" s="49"/>
      <c r="AJ24" s="49"/>
      <c r="AK24" s="49"/>
      <c r="AL24" s="50"/>
    </row>
    <row r="27" spans="1:17" ht="13.5">
      <c r="A27" s="2"/>
      <c r="B27" s="35" t="s">
        <v>21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30" ht="13.5">
      <c r="Q30" s="33">
        <f>AVERAGE(Q10:Q23)</f>
        <v>81.53392857142856</v>
      </c>
    </row>
  </sheetData>
  <sheetProtection/>
  <mergeCells count="11">
    <mergeCell ref="T7:AB8"/>
    <mergeCell ref="AD7:AL7"/>
    <mergeCell ref="AD9:AL9"/>
    <mergeCell ref="AD24:AL24"/>
    <mergeCell ref="A2:O2"/>
    <mergeCell ref="B27:Q27"/>
    <mergeCell ref="A7:A8"/>
    <mergeCell ref="B7:B8"/>
    <mergeCell ref="C7:C8"/>
    <mergeCell ref="D7:D8"/>
    <mergeCell ref="E7:N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金海峰</dc:creator>
  <cp:keywords/>
  <dc:description/>
  <cp:lastModifiedBy>user</cp:lastModifiedBy>
  <dcterms:created xsi:type="dcterms:W3CDTF">2012-05-09T07:54:56Z</dcterms:created>
  <dcterms:modified xsi:type="dcterms:W3CDTF">2018-11-08T02:04:41Z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dc1968f3-c331-4911-b367-228b1bef5577</vt:lpwstr>
  </property>
</Properties>
</file>